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3" activeTab="3"/>
  </bookViews>
  <sheets>
    <sheet name="Свод" sheetId="1" r:id="rId1"/>
    <sheet name="Кузоватовская, 11" sheetId="2" r:id="rId2"/>
    <sheet name="Кузоватовская, 13" sheetId="3" r:id="rId3"/>
    <sheet name="Самарская, 13" sheetId="4" r:id="rId4"/>
  </sheets>
  <definedNames>
    <definedName name="_xlnm.Print_Area" localSheetId="1">'Кузоватовская, 11'!$A$1:$D$34</definedName>
    <definedName name="_xlnm.Print_Area" localSheetId="2">'Кузоватовская, 13'!$A$1:$D$35</definedName>
    <definedName name="_xlnm.Print_Area" localSheetId="3">'Самарская, 13'!$A$1:$D$35</definedName>
  </definedNames>
  <calcPr fullCalcOnLoad="1"/>
</workbook>
</file>

<file path=xl/sharedStrings.xml><?xml version="1.0" encoding="utf-8"?>
<sst xmlns="http://schemas.openxmlformats.org/spreadsheetml/2006/main" count="98" uniqueCount="45">
  <si>
    <t>начислено</t>
  </si>
  <si>
    <t xml:space="preserve">оплачено </t>
  </si>
  <si>
    <t>ОТЧЕТ ОСВОЕНИЯ ДЕНЕЖНЫХ СРЕДСТВ НАСЕЛЕНИЯ за период с  01.09.2009г.по 31.08.2010</t>
  </si>
  <si>
    <r>
      <t xml:space="preserve">Адрес: </t>
    </r>
    <r>
      <rPr>
        <b/>
        <sz val="14"/>
        <rFont val="Times New Roman"/>
        <family val="1"/>
      </rPr>
      <t>ул. Кузоватовская, 11</t>
    </r>
  </si>
  <si>
    <t>Наименование</t>
  </si>
  <si>
    <t xml:space="preserve">Начислено </t>
  </si>
  <si>
    <t xml:space="preserve">Оплачено </t>
  </si>
  <si>
    <t>Долг</t>
  </si>
  <si>
    <t>Водоотведение</t>
  </si>
  <si>
    <t>Водоснабжение</t>
  </si>
  <si>
    <t>ГВС</t>
  </si>
  <si>
    <t>Электроэнергия (жильцы)</t>
  </si>
  <si>
    <t>Теплоснабжение</t>
  </si>
  <si>
    <t>Управление многоквартирным домом, включая освещение МОП и лифтов</t>
  </si>
  <si>
    <t>Содержание жилья</t>
  </si>
  <si>
    <t>Ремонт жилья</t>
  </si>
  <si>
    <t>Лифт, тех.обслуживание лифтов, диагностика лифтов</t>
  </si>
  <si>
    <t>Услуга РИЦ</t>
  </si>
  <si>
    <t>АДС</t>
  </si>
  <si>
    <t>ТБО (сбор и вывоз, утилизация)</t>
  </si>
  <si>
    <t>Эл.измерения</t>
  </si>
  <si>
    <t>Итого</t>
  </si>
  <si>
    <t>Фактическое выполнение ремонтных работ:</t>
  </si>
  <si>
    <t xml:space="preserve">  остекление</t>
  </si>
  <si>
    <t xml:space="preserve">  ремонт  теплоизоляции</t>
  </si>
  <si>
    <t xml:space="preserve">  смена труб</t>
  </si>
  <si>
    <t xml:space="preserve">  смена вентилей</t>
  </si>
  <si>
    <t xml:space="preserve">  смена задвижек</t>
  </si>
  <si>
    <t xml:space="preserve">  ремонт освещения МОП</t>
  </si>
  <si>
    <t xml:space="preserve">  ремонт л/клеток</t>
  </si>
  <si>
    <t>Инвестиции ООО СК "Фундамент"</t>
  </si>
  <si>
    <r>
      <t xml:space="preserve">Адрес: </t>
    </r>
    <r>
      <rPr>
        <b/>
        <sz val="14"/>
        <rFont val="Times New Roman"/>
        <family val="1"/>
      </rPr>
      <t>ул. Кузоватовская, 13</t>
    </r>
  </si>
  <si>
    <t xml:space="preserve">  ремонт м/п швов</t>
  </si>
  <si>
    <t>133083+27627,55=160710,55</t>
  </si>
  <si>
    <t xml:space="preserve">  смена дверей</t>
  </si>
  <si>
    <t xml:space="preserve"> ремонтр м/п швов</t>
  </si>
  <si>
    <t>131068+202,76=131270,76</t>
  </si>
  <si>
    <t xml:space="preserve"> ремонт м/п швов</t>
  </si>
  <si>
    <t xml:space="preserve">Инвестиции за период с 01.09.08г. по 31.08.09г. </t>
  </si>
  <si>
    <t>Ген. директор                                                                                                                                                                      И.Х. Алимов</t>
  </si>
  <si>
    <t>Инвестиции за период с 01.09.08г. по 31.08.09г.</t>
  </si>
  <si>
    <t>Ген. директор                                                                                                                                                             И.Х. Алимов</t>
  </si>
  <si>
    <t xml:space="preserve">Инвестиции за период с 01.09.08г. по 31.08.09г </t>
  </si>
  <si>
    <t>240 384,00+121 423,37=361 807,37</t>
  </si>
  <si>
    <r>
      <t xml:space="preserve">Адрес: </t>
    </r>
    <r>
      <rPr>
        <b/>
        <sz val="12"/>
        <rFont val="Times New Roman"/>
        <family val="1"/>
      </rPr>
      <t>ул. Самарская, 13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</si>
</sst>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00.00;[Red]\-#,#00.00"/>
    <numFmt numFmtId="165" formatCode="#,##0.00;[Red]\-#,##0.00"/>
  </numFmts>
  <fonts count="8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165" fontId="3" fillId="0" borderId="3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center" vertical="top" wrapText="1"/>
    </xf>
    <xf numFmtId="165" fontId="3" fillId="0" borderId="7" xfId="0" applyNumberFormat="1" applyFont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"/>
  <sheetViews>
    <sheetView view="pageBreakPreview" zoomScale="75" zoomScaleSheetLayoutView="75" workbookViewId="0" topLeftCell="A15">
      <selection activeCell="B4" sqref="B4"/>
    </sheetView>
  </sheetViews>
  <sheetFormatPr defaultColWidth="9.00390625" defaultRowHeight="12.75"/>
  <cols>
    <col min="1" max="1" width="22.75390625" style="0" customWidth="1"/>
    <col min="2" max="2" width="26.375" style="0" customWidth="1"/>
  </cols>
  <sheetData>
    <row r="3" spans="1:2" ht="23.25" customHeight="1">
      <c r="A3" s="1" t="s">
        <v>0</v>
      </c>
      <c r="B3" s="1" t="s">
        <v>1</v>
      </c>
    </row>
    <row r="4" spans="1:2" ht="20.25" customHeight="1">
      <c r="A4" s="2" t="e">
        <f>'Кузоватовская, 11'!B18+'Кузоватовская, 13'!B18+#REF!+#REF!+#REF!+'Самарская, 13'!B17+#REF!++#REF!++#REF!+#REF!+#REF!+#REF!</f>
        <v>#REF!</v>
      </c>
      <c r="B4" s="2" t="e">
        <f>'Кузоватовская, 11'!C18+'Кузоватовская, 13'!C18+#REF!+#REF!+#REF!+'Самарская, 13'!C17+#REF!+#REF!+#REF!+#REF!+#REF!</f>
        <v>#REF!</v>
      </c>
    </row>
    <row r="5" spans="1:2" s="4" customFormat="1" ht="14.25" customHeight="1">
      <c r="A5" s="3">
        <v>117912884.42</v>
      </c>
      <c r="B5" s="3">
        <v>110588658</v>
      </c>
    </row>
    <row r="6" s="4" customFormat="1" ht="14.25" customHeight="1">
      <c r="B6" s="5" t="e">
        <f>B4-B5</f>
        <v>#REF!</v>
      </c>
    </row>
    <row r="7" s="4" customFormat="1" ht="14.25" customHeight="1"/>
    <row r="8" s="4" customFormat="1" ht="14.25" customHeight="1"/>
    <row r="9" s="4" customFormat="1" ht="14.25" customHeight="1"/>
    <row r="10" s="4" customFormat="1" ht="12.75"/>
    <row r="11" s="4" customFormat="1" ht="14.25" customHeight="1"/>
    <row r="12" s="4" customFormat="1" ht="14.25" customHeight="1"/>
    <row r="13" s="4" customFormat="1" ht="12.75"/>
    <row r="14" s="4" customFormat="1" ht="12.75"/>
    <row r="15" s="4" customFormat="1" ht="14.25" customHeight="1"/>
    <row r="16" s="4" customFormat="1" ht="14.25" customHeight="1"/>
    <row r="17" s="4" customFormat="1" ht="14.25" customHeight="1"/>
    <row r="18" s="4" customFormat="1" ht="18" customHeight="1"/>
    <row r="19" ht="11.25" customHeight="1"/>
    <row r="20" ht="15.75" customHeight="1"/>
    <row r="21" ht="14.25" customHeight="1"/>
    <row r="22" ht="14.25" customHeight="1"/>
    <row r="23" ht="14.25" customHeight="1"/>
    <row r="24" ht="1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</sheetData>
  <sheetProtection selectLockedCells="1" selectUnlockedCells="1"/>
  <printOptions/>
  <pageMargins left="0.7875" right="0.39375" top="0.5902777777777778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5" zoomScaleSheetLayoutView="75" workbookViewId="0" topLeftCell="A1">
      <selection activeCell="F15" sqref="F15"/>
    </sheetView>
  </sheetViews>
  <sheetFormatPr defaultColWidth="9.00390625" defaultRowHeight="12.75"/>
  <cols>
    <col min="1" max="1" width="50.75390625" style="0" customWidth="1"/>
    <col min="2" max="2" width="30.375" style="0" customWidth="1"/>
    <col min="3" max="3" width="37.00390625" style="0" customWidth="1"/>
    <col min="4" max="4" width="24.375" style="0" customWidth="1"/>
  </cols>
  <sheetData>
    <row r="1" spans="1:4" ht="15.75">
      <c r="A1" s="6" t="s">
        <v>2</v>
      </c>
      <c r="B1" s="7"/>
      <c r="C1" s="7"/>
      <c r="D1" s="7"/>
    </row>
    <row r="2" spans="1:4" ht="18.75">
      <c r="A2" s="6" t="s">
        <v>3</v>
      </c>
      <c r="B2" s="7"/>
      <c r="C2" s="7"/>
      <c r="D2" s="7"/>
    </row>
    <row r="3" spans="1:4" ht="8.25" customHeight="1">
      <c r="A3" s="6"/>
      <c r="B3" s="7"/>
      <c r="C3" s="7"/>
      <c r="D3" s="7"/>
    </row>
    <row r="4" spans="1:4" ht="20.25" customHeight="1">
      <c r="A4" s="8" t="s">
        <v>4</v>
      </c>
      <c r="B4" s="8" t="s">
        <v>5</v>
      </c>
      <c r="C4" s="8" t="s">
        <v>6</v>
      </c>
      <c r="D4" s="8" t="s">
        <v>7</v>
      </c>
    </row>
    <row r="5" spans="1:4" s="4" customFormat="1" ht="15.75">
      <c r="A5" s="9" t="s">
        <v>8</v>
      </c>
      <c r="B5" s="10">
        <v>126899.22</v>
      </c>
      <c r="C5" s="10">
        <f>B5*0.93</f>
        <v>118016.2746</v>
      </c>
      <c r="D5" s="10">
        <f aca="true" t="shared" si="0" ref="D5:D17">B5-C5</f>
        <v>8882.945399999997</v>
      </c>
    </row>
    <row r="6" spans="1:4" s="4" customFormat="1" ht="15.75">
      <c r="A6" s="9" t="s">
        <v>9</v>
      </c>
      <c r="B6" s="10">
        <v>87679.77</v>
      </c>
      <c r="C6" s="10">
        <f aca="true" t="shared" si="1" ref="C6:C17">B6*0.93</f>
        <v>81542.1861</v>
      </c>
      <c r="D6" s="10">
        <f t="shared" si="0"/>
        <v>6137.583899999998</v>
      </c>
    </row>
    <row r="7" spans="1:4" s="4" customFormat="1" ht="15.75">
      <c r="A7" s="9" t="s">
        <v>10</v>
      </c>
      <c r="B7" s="10">
        <v>316615.79</v>
      </c>
      <c r="C7" s="10">
        <f t="shared" si="1"/>
        <v>294452.6847</v>
      </c>
      <c r="D7" s="10">
        <f t="shared" si="0"/>
        <v>22163.105299999996</v>
      </c>
    </row>
    <row r="8" spans="1:4" s="4" customFormat="1" ht="15.75">
      <c r="A8" s="9" t="s">
        <v>11</v>
      </c>
      <c r="B8" s="10">
        <v>244610.9</v>
      </c>
      <c r="C8" s="10">
        <f t="shared" si="1"/>
        <v>227488.13700000002</v>
      </c>
      <c r="D8" s="10">
        <f t="shared" si="0"/>
        <v>17122.762999999977</v>
      </c>
    </row>
    <row r="9" spans="1:4" s="4" customFormat="1" ht="15.75">
      <c r="A9" s="9" t="s">
        <v>12</v>
      </c>
      <c r="B9" s="10">
        <v>679006.36</v>
      </c>
      <c r="C9" s="10">
        <f t="shared" si="1"/>
        <v>631475.9148</v>
      </c>
      <c r="D9" s="10">
        <f t="shared" si="0"/>
        <v>47530.44519999996</v>
      </c>
    </row>
    <row r="10" spans="1:4" s="4" customFormat="1" ht="31.5">
      <c r="A10" s="9" t="s">
        <v>13</v>
      </c>
      <c r="B10" s="10">
        <v>49934.12</v>
      </c>
      <c r="C10" s="10">
        <f t="shared" si="1"/>
        <v>46438.73160000001</v>
      </c>
      <c r="D10" s="10">
        <f t="shared" si="0"/>
        <v>3495.388399999996</v>
      </c>
    </row>
    <row r="11" spans="1:4" s="4" customFormat="1" ht="16.5" thickBot="1">
      <c r="A11" s="21" t="s">
        <v>14</v>
      </c>
      <c r="B11" s="22">
        <v>250550.3</v>
      </c>
      <c r="C11" s="23">
        <f t="shared" si="1"/>
        <v>233011.779</v>
      </c>
      <c r="D11" s="22">
        <f t="shared" si="0"/>
        <v>17538.52099999998</v>
      </c>
    </row>
    <row r="12" spans="1:4" s="4" customFormat="1" ht="16.5" thickBot="1">
      <c r="A12" s="26" t="s">
        <v>15</v>
      </c>
      <c r="B12" s="27">
        <v>60033.02</v>
      </c>
      <c r="C12" s="28">
        <f t="shared" si="1"/>
        <v>55830.7086</v>
      </c>
      <c r="D12" s="29">
        <f t="shared" si="0"/>
        <v>4202.311399999999</v>
      </c>
    </row>
    <row r="13" spans="1:4" s="4" customFormat="1" ht="31.5">
      <c r="A13" s="24" t="s">
        <v>16</v>
      </c>
      <c r="B13" s="25">
        <v>86469.92</v>
      </c>
      <c r="C13" s="25">
        <f t="shared" si="1"/>
        <v>80417.02560000001</v>
      </c>
      <c r="D13" s="25">
        <f t="shared" si="0"/>
        <v>6052.89439999999</v>
      </c>
    </row>
    <row r="14" spans="1:4" s="4" customFormat="1" ht="15.75">
      <c r="A14" s="9" t="s">
        <v>17</v>
      </c>
      <c r="B14" s="10">
        <v>19466.08</v>
      </c>
      <c r="C14" s="10">
        <f t="shared" si="1"/>
        <v>18103.454400000002</v>
      </c>
      <c r="D14" s="10">
        <f t="shared" si="0"/>
        <v>1362.6255999999994</v>
      </c>
    </row>
    <row r="15" spans="1:4" s="4" customFormat="1" ht="15.75">
      <c r="A15" s="9" t="s">
        <v>18</v>
      </c>
      <c r="B15" s="10">
        <v>18588.56</v>
      </c>
      <c r="C15" s="10">
        <f t="shared" si="1"/>
        <v>17287.360800000002</v>
      </c>
      <c r="D15" s="10">
        <f t="shared" si="0"/>
        <v>1301.199199999999</v>
      </c>
    </row>
    <row r="16" spans="1:4" s="4" customFormat="1" ht="15.75">
      <c r="A16" s="9" t="s">
        <v>19</v>
      </c>
      <c r="B16" s="10">
        <v>44018.16</v>
      </c>
      <c r="C16" s="10">
        <f t="shared" si="1"/>
        <v>40936.88880000001</v>
      </c>
      <c r="D16" s="10">
        <f t="shared" si="0"/>
        <v>3081.2711999999956</v>
      </c>
    </row>
    <row r="17" spans="1:4" s="4" customFormat="1" ht="15.75">
      <c r="A17" s="9" t="s">
        <v>20</v>
      </c>
      <c r="B17" s="10">
        <v>1192.19</v>
      </c>
      <c r="C17" s="10">
        <f t="shared" si="1"/>
        <v>1108.7367000000002</v>
      </c>
      <c r="D17" s="10">
        <f t="shared" si="0"/>
        <v>83.4532999999999</v>
      </c>
    </row>
    <row r="18" spans="1:4" s="4" customFormat="1" ht="15.75">
      <c r="A18" s="9" t="s">
        <v>21</v>
      </c>
      <c r="B18" s="10">
        <f>B5+B6+B7+B8+B9+B10+B11+B12+B13+B14+B15+B16+B17</f>
        <v>1985064.3900000001</v>
      </c>
      <c r="C18" s="10">
        <f>SUM(C5:C17)</f>
        <v>1846109.8827000002</v>
      </c>
      <c r="D18" s="10">
        <f>D5+D6+D7+D8+D9+D10+D11+D12+D13+D14+D15+D16+D17</f>
        <v>138954.50729999988</v>
      </c>
    </row>
    <row r="19" spans="1:4" ht="15.75">
      <c r="A19" s="12"/>
      <c r="B19" s="12"/>
      <c r="C19" s="12"/>
      <c r="D19" s="12"/>
    </row>
    <row r="20" spans="1:4" ht="15.75">
      <c r="A20" s="15" t="s">
        <v>38</v>
      </c>
      <c r="B20" s="13">
        <v>27627.55</v>
      </c>
      <c r="C20" s="13"/>
      <c r="D20" s="13"/>
    </row>
    <row r="21" spans="1:4" ht="15.75">
      <c r="A21" s="12" t="s">
        <v>22</v>
      </c>
      <c r="B21" s="13" t="s">
        <v>33</v>
      </c>
      <c r="C21" s="14"/>
      <c r="D21" s="14"/>
    </row>
    <row r="22" spans="1:4" ht="15.75">
      <c r="A22" s="12" t="s">
        <v>23</v>
      </c>
      <c r="B22" s="13">
        <v>1300</v>
      </c>
      <c r="C22" s="14"/>
      <c r="D22" s="14"/>
    </row>
    <row r="23" spans="1:4" ht="15.75">
      <c r="A23" s="12" t="s">
        <v>24</v>
      </c>
      <c r="B23" s="13">
        <v>693</v>
      </c>
      <c r="C23" s="14"/>
      <c r="D23" s="14"/>
    </row>
    <row r="24" spans="1:4" ht="15.75">
      <c r="A24" s="12" t="s">
        <v>25</v>
      </c>
      <c r="B24" s="13">
        <v>8145</v>
      </c>
      <c r="C24" s="14"/>
      <c r="D24" s="14"/>
    </row>
    <row r="25" spans="1:4" ht="15.75">
      <c r="A25" s="12" t="s">
        <v>26</v>
      </c>
      <c r="B25" s="13">
        <v>3457</v>
      </c>
      <c r="C25" s="14"/>
      <c r="D25" s="14"/>
    </row>
    <row r="26" spans="1:4" ht="15.75">
      <c r="A26" s="12" t="s">
        <v>34</v>
      </c>
      <c r="B26" s="13">
        <v>3427</v>
      </c>
      <c r="C26" s="14"/>
      <c r="D26" s="14"/>
    </row>
    <row r="27" spans="1:4" ht="15.75">
      <c r="A27" s="12" t="s">
        <v>28</v>
      </c>
      <c r="B27" s="13">
        <v>1284</v>
      </c>
      <c r="C27" s="14"/>
      <c r="D27" s="14"/>
    </row>
    <row r="28" spans="1:4" ht="15.75">
      <c r="A28" s="12" t="s">
        <v>29</v>
      </c>
      <c r="B28" s="13">
        <v>97114</v>
      </c>
      <c r="C28" s="14"/>
      <c r="D28" s="14"/>
    </row>
    <row r="29" spans="1:4" ht="15.75">
      <c r="A29" s="12" t="s">
        <v>35</v>
      </c>
      <c r="B29" s="13">
        <v>17663</v>
      </c>
      <c r="C29" s="14" t="s">
        <v>30</v>
      </c>
      <c r="D29" s="13">
        <v>104879.84</v>
      </c>
    </row>
    <row r="34" spans="1:4" s="17" customFormat="1" ht="15.75">
      <c r="A34" s="16" t="s">
        <v>39</v>
      </c>
      <c r="B34" s="16"/>
      <c r="C34" s="16"/>
      <c r="D34" s="16"/>
    </row>
  </sheetData>
  <sheetProtection selectLockedCells="1" selectUnlockedCells="1"/>
  <printOptions/>
  <pageMargins left="0.7875" right="0.39375" top="0.5902777777777778" bottom="0" header="0.5118055555555555" footer="0.5118055555555555"/>
  <pageSetup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5" zoomScaleSheetLayoutView="75" workbookViewId="0" topLeftCell="A4">
      <selection activeCell="F13" sqref="F13"/>
    </sheetView>
  </sheetViews>
  <sheetFormatPr defaultColWidth="9.00390625" defaultRowHeight="12.75"/>
  <cols>
    <col min="1" max="1" width="50.75390625" style="0" customWidth="1"/>
    <col min="2" max="2" width="28.875" style="0" customWidth="1"/>
    <col min="3" max="3" width="37.875" style="0" customWidth="1"/>
    <col min="4" max="4" width="24.375" style="0" customWidth="1"/>
  </cols>
  <sheetData>
    <row r="1" spans="1:4" ht="15.75">
      <c r="A1" s="6" t="s">
        <v>2</v>
      </c>
      <c r="B1" s="7"/>
      <c r="C1" s="7"/>
      <c r="D1" s="7"/>
    </row>
    <row r="2" spans="1:4" ht="18.75">
      <c r="A2" s="6" t="s">
        <v>31</v>
      </c>
      <c r="B2" s="7"/>
      <c r="C2" s="7"/>
      <c r="D2" s="7"/>
    </row>
    <row r="3" spans="1:4" ht="8.25" customHeight="1">
      <c r="A3" s="6"/>
      <c r="B3" s="7"/>
      <c r="C3" s="7"/>
      <c r="D3" s="7"/>
    </row>
    <row r="4" spans="1:4" ht="20.25" customHeight="1">
      <c r="A4" s="8" t="s">
        <v>4</v>
      </c>
      <c r="B4" s="8" t="s">
        <v>5</v>
      </c>
      <c r="C4" s="8" t="s">
        <v>6</v>
      </c>
      <c r="D4" s="8" t="s">
        <v>7</v>
      </c>
    </row>
    <row r="5" spans="1:4" s="4" customFormat="1" ht="15.75">
      <c r="A5" s="9" t="s">
        <v>8</v>
      </c>
      <c r="B5" s="11">
        <v>154528.75</v>
      </c>
      <c r="C5" s="10">
        <f>B5*0.94</f>
        <v>145257.025</v>
      </c>
      <c r="D5" s="10">
        <f aca="true" t="shared" si="0" ref="D5:D17">B5-C5</f>
        <v>9271.725000000006</v>
      </c>
    </row>
    <row r="6" spans="1:4" s="4" customFormat="1" ht="15.75">
      <c r="A6" s="9" t="s">
        <v>9</v>
      </c>
      <c r="B6" s="10">
        <v>109421.12</v>
      </c>
      <c r="C6" s="10">
        <f aca="true" t="shared" si="1" ref="C6:C17">B6*0.94</f>
        <v>102855.8528</v>
      </c>
      <c r="D6" s="10">
        <f t="shared" si="0"/>
        <v>6565.267200000002</v>
      </c>
    </row>
    <row r="7" spans="1:4" s="4" customFormat="1" ht="15.75">
      <c r="A7" s="9" t="s">
        <v>10</v>
      </c>
      <c r="B7" s="10">
        <v>387180.27</v>
      </c>
      <c r="C7" s="10">
        <f t="shared" si="1"/>
        <v>363949.4538</v>
      </c>
      <c r="D7" s="10">
        <f t="shared" si="0"/>
        <v>23230.8162</v>
      </c>
    </row>
    <row r="8" spans="1:4" s="4" customFormat="1" ht="15.75">
      <c r="A8" s="9" t="s">
        <v>11</v>
      </c>
      <c r="B8" s="10">
        <v>224114.26</v>
      </c>
      <c r="C8" s="10">
        <f t="shared" si="1"/>
        <v>210667.4044</v>
      </c>
      <c r="D8" s="10">
        <f t="shared" si="0"/>
        <v>13446.85560000001</v>
      </c>
    </row>
    <row r="9" spans="1:4" s="4" customFormat="1" ht="15.75">
      <c r="A9" s="9" t="s">
        <v>12</v>
      </c>
      <c r="B9" s="10">
        <v>688406.46</v>
      </c>
      <c r="C9" s="10">
        <f t="shared" si="1"/>
        <v>647102.0724</v>
      </c>
      <c r="D9" s="10">
        <f t="shared" si="0"/>
        <v>41304.38760000002</v>
      </c>
    </row>
    <row r="10" spans="1:4" s="4" customFormat="1" ht="31.5">
      <c r="A10" s="9" t="s">
        <v>13</v>
      </c>
      <c r="B10" s="10">
        <v>50131.74</v>
      </c>
      <c r="C10" s="10">
        <f t="shared" si="1"/>
        <v>47123.8356</v>
      </c>
      <c r="D10" s="10">
        <f t="shared" si="0"/>
        <v>3007.9043999999994</v>
      </c>
    </row>
    <row r="11" spans="1:4" s="4" customFormat="1" ht="16.5" thickBot="1">
      <c r="A11" s="21" t="s">
        <v>14</v>
      </c>
      <c r="B11" s="23">
        <v>251230.12</v>
      </c>
      <c r="C11" s="23">
        <f t="shared" si="1"/>
        <v>236156.31279999999</v>
      </c>
      <c r="D11" s="23">
        <f t="shared" si="0"/>
        <v>15073.80720000001</v>
      </c>
    </row>
    <row r="12" spans="1:4" s="4" customFormat="1" ht="16.5" thickBot="1">
      <c r="A12" s="26" t="s">
        <v>15</v>
      </c>
      <c r="B12" s="28">
        <v>61314.99</v>
      </c>
      <c r="C12" s="28">
        <f t="shared" si="1"/>
        <v>57636.090599999996</v>
      </c>
      <c r="D12" s="30">
        <f t="shared" si="0"/>
        <v>3678.899400000002</v>
      </c>
    </row>
    <row r="13" spans="1:4" s="4" customFormat="1" ht="31.5">
      <c r="A13" s="24" t="s">
        <v>16</v>
      </c>
      <c r="B13" s="25">
        <v>86749.63</v>
      </c>
      <c r="C13" s="25">
        <f t="shared" si="1"/>
        <v>81544.6522</v>
      </c>
      <c r="D13" s="25">
        <f t="shared" si="0"/>
        <v>5204.977800000008</v>
      </c>
    </row>
    <row r="14" spans="1:4" s="4" customFormat="1" ht="15.75">
      <c r="A14" s="9" t="s">
        <v>17</v>
      </c>
      <c r="B14" s="10">
        <v>19541.74</v>
      </c>
      <c r="C14" s="10">
        <f t="shared" si="1"/>
        <v>18369.2356</v>
      </c>
      <c r="D14" s="10">
        <f t="shared" si="0"/>
        <v>1172.5044000000016</v>
      </c>
    </row>
    <row r="15" spans="1:4" s="4" customFormat="1" ht="15.75">
      <c r="A15" s="9" t="s">
        <v>18</v>
      </c>
      <c r="B15" s="10">
        <v>18661.21</v>
      </c>
      <c r="C15" s="10">
        <f t="shared" si="1"/>
        <v>17541.537399999997</v>
      </c>
      <c r="D15" s="10">
        <f t="shared" si="0"/>
        <v>1119.6726000000017</v>
      </c>
    </row>
    <row r="16" spans="1:4" s="4" customFormat="1" ht="15.75">
      <c r="A16" s="9" t="s">
        <v>19</v>
      </c>
      <c r="B16" s="10">
        <v>44638.08</v>
      </c>
      <c r="C16" s="10">
        <f t="shared" si="1"/>
        <v>41959.7952</v>
      </c>
      <c r="D16" s="10">
        <f t="shared" si="0"/>
        <v>2678.2848000000013</v>
      </c>
    </row>
    <row r="17" spans="1:4" s="4" customFormat="1" ht="15.75">
      <c r="A17" s="9" t="s">
        <v>20</v>
      </c>
      <c r="B17" s="10">
        <v>1197.03</v>
      </c>
      <c r="C17" s="10">
        <f t="shared" si="1"/>
        <v>1125.2081999999998</v>
      </c>
      <c r="D17" s="10">
        <f t="shared" si="0"/>
        <v>71.82180000000017</v>
      </c>
    </row>
    <row r="18" spans="1:4" s="4" customFormat="1" ht="15.75">
      <c r="A18" s="9" t="s">
        <v>21</v>
      </c>
      <c r="B18" s="10">
        <f>B5+B6+B7+B8+B9+B10+B11+B12+B13+B14+B15+B16+B17</f>
        <v>2097115.4</v>
      </c>
      <c r="C18" s="10">
        <f>SUM(C5:C17)</f>
        <v>1971288.476</v>
      </c>
      <c r="D18" s="10">
        <f>D5+D6+D7+D8+D9+D10+D11+D12+D13+D14+D15+D16+D17</f>
        <v>125826.92400000006</v>
      </c>
    </row>
    <row r="19" spans="1:4" ht="15.75">
      <c r="A19" s="12"/>
      <c r="B19" s="12"/>
      <c r="C19" s="12"/>
      <c r="D19" s="12"/>
    </row>
    <row r="20" spans="1:4" ht="15.75">
      <c r="A20" s="15" t="s">
        <v>40</v>
      </c>
      <c r="B20" s="13">
        <v>202.76</v>
      </c>
      <c r="C20" s="13"/>
      <c r="D20" s="13"/>
    </row>
    <row r="21" spans="1:4" ht="15.75">
      <c r="A21" s="12" t="s">
        <v>22</v>
      </c>
      <c r="B21" s="14" t="s">
        <v>36</v>
      </c>
      <c r="C21" s="14"/>
      <c r="D21" s="14"/>
    </row>
    <row r="22" spans="1:4" ht="15.75">
      <c r="A22" s="12" t="s">
        <v>23</v>
      </c>
      <c r="B22" s="13">
        <v>433</v>
      </c>
      <c r="C22" s="14"/>
      <c r="D22" s="14"/>
    </row>
    <row r="23" spans="1:4" ht="15.75">
      <c r="A23" s="12" t="s">
        <v>24</v>
      </c>
      <c r="B23" s="13">
        <v>693</v>
      </c>
      <c r="C23" s="14"/>
      <c r="D23" s="14"/>
    </row>
    <row r="24" spans="1:4" ht="15.75">
      <c r="A24" s="12" t="s">
        <v>25</v>
      </c>
      <c r="B24" s="13">
        <v>10621</v>
      </c>
      <c r="C24" s="14"/>
      <c r="D24" s="14"/>
    </row>
    <row r="25" spans="1:4" ht="15.75">
      <c r="A25" s="12" t="s">
        <v>26</v>
      </c>
      <c r="B25" s="13">
        <v>2125</v>
      </c>
      <c r="C25" s="14"/>
      <c r="D25" s="14"/>
    </row>
    <row r="26" spans="1:4" ht="15.75">
      <c r="A26" s="12" t="s">
        <v>27</v>
      </c>
      <c r="B26" s="13">
        <v>4946</v>
      </c>
      <c r="C26" s="14"/>
      <c r="D26" s="14"/>
    </row>
    <row r="27" spans="1:4" ht="15.75">
      <c r="A27" s="12" t="s">
        <v>32</v>
      </c>
      <c r="B27" s="13">
        <v>14938</v>
      </c>
      <c r="C27" s="14"/>
      <c r="D27" s="14"/>
    </row>
    <row r="28" spans="1:4" ht="15.75">
      <c r="A28" s="12" t="s">
        <v>28</v>
      </c>
      <c r="B28" s="13">
        <v>1285</v>
      </c>
      <c r="C28" s="14"/>
      <c r="D28" s="14"/>
    </row>
    <row r="29" spans="1:4" ht="15.75">
      <c r="A29" s="12" t="s">
        <v>29</v>
      </c>
      <c r="B29" s="13">
        <v>96027</v>
      </c>
      <c r="C29" s="14"/>
      <c r="D29" s="14"/>
    </row>
    <row r="30" spans="1:4" ht="15.75">
      <c r="A30" s="12"/>
      <c r="B30" s="14"/>
      <c r="C30" s="14" t="s">
        <v>30</v>
      </c>
      <c r="D30" s="13">
        <v>73634.67</v>
      </c>
    </row>
    <row r="34" spans="1:4" s="17" customFormat="1" ht="15.75">
      <c r="A34" s="16" t="s">
        <v>41</v>
      </c>
      <c r="B34" s="16"/>
      <c r="C34" s="16"/>
      <c r="D34" s="16"/>
    </row>
  </sheetData>
  <sheetProtection selectLockedCells="1" selectUnlockedCells="1"/>
  <printOptions/>
  <pageMargins left="0.7875" right="0.39375" top="0.5902777777777778" bottom="0" header="0.5118055555555555" footer="0.5118055555555555"/>
  <pageSetup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="75" zoomScaleNormal="75" zoomScaleSheetLayoutView="75" workbookViewId="0" topLeftCell="A1">
      <selection activeCell="C32" sqref="C32"/>
    </sheetView>
  </sheetViews>
  <sheetFormatPr defaultColWidth="9.00390625" defaultRowHeight="12.75"/>
  <cols>
    <col min="1" max="1" width="50.75390625" style="0" customWidth="1"/>
    <col min="2" max="2" width="35.375" style="0" customWidth="1"/>
    <col min="3" max="3" width="36.75390625" style="0" customWidth="1"/>
    <col min="4" max="4" width="24.375" style="0" customWidth="1"/>
  </cols>
  <sheetData>
    <row r="1" spans="1:4" ht="15.75">
      <c r="A1" s="6" t="s">
        <v>2</v>
      </c>
      <c r="B1" s="7"/>
      <c r="C1" s="7"/>
      <c r="D1" s="7"/>
    </row>
    <row r="2" spans="1:4" ht="15.75">
      <c r="A2" s="6" t="s">
        <v>44</v>
      </c>
      <c r="B2" s="7"/>
      <c r="C2" s="7"/>
      <c r="D2" s="7"/>
    </row>
    <row r="3" spans="1:4" ht="8.25" customHeight="1">
      <c r="A3" s="6"/>
      <c r="B3" s="7"/>
      <c r="C3" s="7"/>
      <c r="D3" s="7"/>
    </row>
    <row r="4" spans="1:4" ht="17.25" customHeight="1">
      <c r="A4" s="8" t="s">
        <v>4</v>
      </c>
      <c r="B4" s="8" t="s">
        <v>5</v>
      </c>
      <c r="C4" s="8" t="s">
        <v>6</v>
      </c>
      <c r="D4" s="8" t="s">
        <v>7</v>
      </c>
    </row>
    <row r="5" spans="1:4" s="4" customFormat="1" ht="15.75">
      <c r="A5" s="9" t="s">
        <v>8</v>
      </c>
      <c r="B5" s="19">
        <v>247486.66</v>
      </c>
      <c r="C5" s="19">
        <f>B5*0.95</f>
        <v>235112.327</v>
      </c>
      <c r="D5" s="20">
        <f aca="true" t="shared" si="0" ref="D5:D16">B5-C5</f>
        <v>12374.333000000013</v>
      </c>
    </row>
    <row r="6" spans="1:4" s="4" customFormat="1" ht="15.75">
      <c r="A6" s="9" t="s">
        <v>9</v>
      </c>
      <c r="B6" s="19">
        <v>175416.01</v>
      </c>
      <c r="C6" s="19">
        <f aca="true" t="shared" si="1" ref="C6:C16">B6*0.95</f>
        <v>166645.2095</v>
      </c>
      <c r="D6" s="20">
        <f t="shared" si="0"/>
        <v>8770.800500000012</v>
      </c>
    </row>
    <row r="7" spans="1:4" s="4" customFormat="1" ht="15.75">
      <c r="A7" s="9" t="s">
        <v>10</v>
      </c>
      <c r="B7" s="19">
        <v>599340.26</v>
      </c>
      <c r="C7" s="19">
        <f t="shared" si="1"/>
        <v>569373.247</v>
      </c>
      <c r="D7" s="20">
        <f t="shared" si="0"/>
        <v>29967.013000000035</v>
      </c>
    </row>
    <row r="8" spans="1:4" s="4" customFormat="1" ht="15.75">
      <c r="A8" s="9" t="s">
        <v>11</v>
      </c>
      <c r="B8" s="19">
        <v>530058.21</v>
      </c>
      <c r="C8" s="19">
        <f t="shared" si="1"/>
        <v>503555.29949999996</v>
      </c>
      <c r="D8" s="20">
        <f t="shared" si="0"/>
        <v>26502.910499999998</v>
      </c>
    </row>
    <row r="9" spans="1:4" s="4" customFormat="1" ht="15.75">
      <c r="A9" s="9" t="s">
        <v>12</v>
      </c>
      <c r="B9" s="19">
        <v>1210275.16</v>
      </c>
      <c r="C9" s="19">
        <f t="shared" si="1"/>
        <v>1149761.4019999998</v>
      </c>
      <c r="D9" s="20">
        <f t="shared" si="0"/>
        <v>60513.75800000015</v>
      </c>
    </row>
    <row r="10" spans="1:4" s="4" customFormat="1" ht="31.5">
      <c r="A10" s="9" t="s">
        <v>13</v>
      </c>
      <c r="B10" s="19">
        <v>166661.85</v>
      </c>
      <c r="C10" s="19">
        <f t="shared" si="1"/>
        <v>158328.7575</v>
      </c>
      <c r="D10" s="20">
        <f t="shared" si="0"/>
        <v>8333.092499999999</v>
      </c>
    </row>
    <row r="11" spans="1:4" s="4" customFormat="1" ht="16.5" thickBot="1">
      <c r="A11" s="21" t="s">
        <v>14</v>
      </c>
      <c r="B11" s="31">
        <v>378753.69</v>
      </c>
      <c r="C11" s="31">
        <f t="shared" si="1"/>
        <v>359816.00549999997</v>
      </c>
      <c r="D11" s="32">
        <f t="shared" si="0"/>
        <v>18937.684500000032</v>
      </c>
    </row>
    <row r="12" spans="1:4" s="4" customFormat="1" ht="16.5" thickBot="1">
      <c r="A12" s="26" t="s">
        <v>15</v>
      </c>
      <c r="B12" s="35">
        <v>116986</v>
      </c>
      <c r="C12" s="35">
        <f t="shared" si="1"/>
        <v>111136.7</v>
      </c>
      <c r="D12" s="36">
        <f t="shared" si="0"/>
        <v>5849.300000000003</v>
      </c>
    </row>
    <row r="13" spans="1:4" s="4" customFormat="1" ht="15.75">
      <c r="A13" s="24" t="s">
        <v>17</v>
      </c>
      <c r="B13" s="33">
        <v>34167.85</v>
      </c>
      <c r="C13" s="33">
        <f t="shared" si="1"/>
        <v>32459.457499999997</v>
      </c>
      <c r="D13" s="34">
        <f t="shared" si="0"/>
        <v>1708.3925000000017</v>
      </c>
    </row>
    <row r="14" spans="1:4" s="4" customFormat="1" ht="15.75">
      <c r="A14" s="9" t="s">
        <v>18</v>
      </c>
      <c r="B14" s="19">
        <v>32560.07</v>
      </c>
      <c r="C14" s="19">
        <f t="shared" si="1"/>
        <v>30932.066499999997</v>
      </c>
      <c r="D14" s="20">
        <f t="shared" si="0"/>
        <v>1628.0035000000025</v>
      </c>
    </row>
    <row r="15" spans="1:4" s="4" customFormat="1" ht="15.75">
      <c r="A15" s="9" t="s">
        <v>19</v>
      </c>
      <c r="B15" s="20">
        <v>77902.75</v>
      </c>
      <c r="C15" s="19">
        <f t="shared" si="1"/>
        <v>74007.6125</v>
      </c>
      <c r="D15" s="20">
        <f t="shared" si="0"/>
        <v>3895.137499999997</v>
      </c>
    </row>
    <row r="16" spans="1:4" s="4" customFormat="1" ht="15.75">
      <c r="A16" s="9" t="s">
        <v>20</v>
      </c>
      <c r="B16" s="19">
        <v>2093.28</v>
      </c>
      <c r="C16" s="19">
        <f t="shared" si="1"/>
        <v>1988.616</v>
      </c>
      <c r="D16" s="20">
        <f t="shared" si="0"/>
        <v>104.66400000000021</v>
      </c>
    </row>
    <row r="17" spans="1:4" s="4" customFormat="1" ht="15.75">
      <c r="A17" s="9" t="s">
        <v>21</v>
      </c>
      <c r="B17" s="37">
        <f>SUM(B5:B16)</f>
        <v>3571701.7899999996</v>
      </c>
      <c r="C17" s="37">
        <f>SUM(C5:C16)</f>
        <v>3393116.7004999993</v>
      </c>
      <c r="D17" s="37">
        <f>SUM(D5:D16)</f>
        <v>178585.08950000023</v>
      </c>
    </row>
    <row r="18" spans="1:4" ht="15.75">
      <c r="A18" s="12"/>
      <c r="B18" s="38"/>
      <c r="C18" s="38"/>
      <c r="D18" s="38"/>
    </row>
    <row r="19" spans="1:4" ht="15.75">
      <c r="A19" s="18" t="s">
        <v>42</v>
      </c>
      <c r="B19" s="39">
        <v>121423.37</v>
      </c>
      <c r="C19" s="39"/>
      <c r="D19" s="39"/>
    </row>
    <row r="20" spans="1:4" ht="15.75">
      <c r="A20" s="12" t="s">
        <v>22</v>
      </c>
      <c r="B20" s="39" t="s">
        <v>43</v>
      </c>
      <c r="C20" s="40"/>
      <c r="D20" s="40"/>
    </row>
    <row r="21" spans="1:4" ht="15.75">
      <c r="A21" s="12" t="s">
        <v>23</v>
      </c>
      <c r="B21" s="13">
        <v>1512</v>
      </c>
      <c r="C21" s="14"/>
      <c r="D21" s="14"/>
    </row>
    <row r="22" spans="1:4" ht="15.75">
      <c r="A22" s="12" t="s">
        <v>25</v>
      </c>
      <c r="B22" s="13">
        <v>348</v>
      </c>
      <c r="C22" s="14"/>
      <c r="D22" s="14"/>
    </row>
    <row r="23" spans="1:4" ht="15.75">
      <c r="A23" s="12" t="s">
        <v>26</v>
      </c>
      <c r="B23" s="13">
        <v>6292</v>
      </c>
      <c r="C23" s="14"/>
      <c r="D23" s="14"/>
    </row>
    <row r="24" spans="1:4" ht="15.75">
      <c r="A24" s="12" t="s">
        <v>27</v>
      </c>
      <c r="B24" s="13">
        <v>3799</v>
      </c>
      <c r="C24" s="14"/>
      <c r="D24" s="14"/>
    </row>
    <row r="25" spans="1:4" ht="15.75">
      <c r="A25" s="12" t="s">
        <v>28</v>
      </c>
      <c r="B25" s="13">
        <v>1284</v>
      </c>
      <c r="C25" s="14"/>
      <c r="D25" s="14"/>
    </row>
    <row r="26" spans="1:4" ht="15.75">
      <c r="A26" s="12" t="s">
        <v>29</v>
      </c>
      <c r="B26" s="13">
        <v>217595</v>
      </c>
      <c r="C26" s="14"/>
      <c r="D26" s="14"/>
    </row>
    <row r="27" spans="1:4" ht="15.75">
      <c r="A27" s="12" t="s">
        <v>37</v>
      </c>
      <c r="B27" s="13">
        <v>9554</v>
      </c>
      <c r="C27" s="14" t="s">
        <v>30</v>
      </c>
      <c r="D27" s="13">
        <v>250670.67</v>
      </c>
    </row>
    <row r="28" spans="1:4" ht="15">
      <c r="A28" s="7"/>
      <c r="B28" s="7"/>
      <c r="C28" s="7"/>
      <c r="D28" s="7"/>
    </row>
    <row r="29" spans="1:4" ht="15">
      <c r="A29" s="7"/>
      <c r="B29" s="7"/>
      <c r="C29" s="7"/>
      <c r="D29" s="7"/>
    </row>
    <row r="30" spans="1:4" ht="15">
      <c r="A30" s="7"/>
      <c r="B30" s="7"/>
      <c r="C30" s="7"/>
      <c r="D30" s="7"/>
    </row>
    <row r="31" spans="1:4" ht="15">
      <c r="A31" s="7"/>
      <c r="B31" s="7"/>
      <c r="C31" s="7"/>
      <c r="D31" s="7"/>
    </row>
    <row r="32" spans="1:4" ht="15">
      <c r="A32" s="7"/>
      <c r="B32" s="7"/>
      <c r="C32" s="7"/>
      <c r="D32" s="7"/>
    </row>
    <row r="33" spans="1:4" s="17" customFormat="1" ht="15.75">
      <c r="A33" s="16"/>
      <c r="B33" s="16"/>
      <c r="C33" s="16"/>
      <c r="D33" s="16"/>
    </row>
    <row r="34" spans="1:4" ht="15">
      <c r="A34" s="7"/>
      <c r="B34" s="7"/>
      <c r="C34" s="7"/>
      <c r="D34" s="7"/>
    </row>
    <row r="35" spans="1:4" ht="15">
      <c r="A35" s="7"/>
      <c r="B35" s="7"/>
      <c r="C35" s="7"/>
      <c r="D35" s="7"/>
    </row>
  </sheetData>
  <sheetProtection selectLockedCells="1" selectUnlockedCells="1"/>
  <printOptions/>
  <pageMargins left="0.7874015748031497" right="0.5905511811023623" top="1.062992125984252" bottom="1.062992125984252" header="0.7874015748031497" footer="0.7874015748031497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2010-10-15T12:29:51Z</cp:lastPrinted>
  <dcterms:created xsi:type="dcterms:W3CDTF">2011-02-10T16:46:07Z</dcterms:created>
  <dcterms:modified xsi:type="dcterms:W3CDTF">2011-02-10T17:03:31Z</dcterms:modified>
  <cp:category/>
  <cp:version/>
  <cp:contentType/>
  <cp:contentStatus/>
</cp:coreProperties>
</file>